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  <sheet name="Feuille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<sst xmlns="http://schemas.openxmlformats.org/spreadsheetml/2006/main" count="92" uniqueCount="88">
  <si>
    <t xml:space="preserve">Moyenne 2021</t>
  </si>
  <si>
    <t xml:space="preserve">janvier</t>
  </si>
  <si>
    <t xml:space="preserve">février</t>
  </si>
  <si>
    <t xml:space="preserve">mars</t>
  </si>
  <si>
    <t xml:space="preserve">avril</t>
  </si>
  <si>
    <t xml:space="preserve">mai</t>
  </si>
  <si>
    <t xml:space="preserve">juin</t>
  </si>
  <si>
    <t xml:space="preserve">juillet</t>
  </si>
  <si>
    <t xml:space="preserve">août</t>
  </si>
  <si>
    <t xml:space="preserve">septembre</t>
  </si>
  <si>
    <t xml:space="preserve">octobre</t>
  </si>
  <si>
    <t xml:space="preserve">novembre</t>
  </si>
  <si>
    <t xml:space="preserve">décembre</t>
  </si>
  <si>
    <t xml:space="preserve">Moyenne 2022</t>
  </si>
  <si>
    <t xml:space="preserve">Evol 03_22 vs 03_23 </t>
  </si>
  <si>
    <t xml:space="preserve"> Evol 12_22 vs 03_23</t>
  </si>
  <si>
    <t xml:space="preserve">E110</t>
  </si>
  <si>
    <t xml:space="preserve">BEAUMONT - MONS</t>
  </si>
  <si>
    <t xml:space="preserve">E3</t>
  </si>
  <si>
    <t xml:space="preserve">BR.-L'ALLEUD - GENAPPE - LOUVAIN-LA-NEUVE</t>
  </si>
  <si>
    <t xml:space="preserve">E9</t>
  </si>
  <si>
    <t xml:space="preserve">BRAINE-L'ALLEUD - TUBIZE</t>
  </si>
  <si>
    <t xml:space="preserve">E69</t>
  </si>
  <si>
    <t xml:space="preserve">E69 LIEGE - BASTOGNE - ARLON</t>
  </si>
  <si>
    <t xml:space="preserve">E78</t>
  </si>
  <si>
    <t xml:space="preserve">E78 BASTOGNE - MARLOIE - MARCHE - NAMUR</t>
  </si>
  <si>
    <t xml:space="preserve">E80</t>
  </si>
  <si>
    <t xml:space="preserve">E80 HAVELANGE - HAMOIS - CINEY - DINANT</t>
  </si>
  <si>
    <t xml:space="preserve">E82</t>
  </si>
  <si>
    <t xml:space="preserve">E82 NAMUR - JODOIGNE</t>
  </si>
  <si>
    <t xml:space="preserve">E84</t>
  </si>
  <si>
    <t xml:space="preserve">E84 NAMUR - WAREMME</t>
  </si>
  <si>
    <t xml:space="preserve">E86</t>
  </si>
  <si>
    <t xml:space="preserve">E86 NAMUR - COUVIN</t>
  </si>
  <si>
    <t xml:space="preserve">GEMBLOUX - LOUVAIN-LA-NEUVE - WAVRE</t>
  </si>
  <si>
    <t xml:space="preserve">E22</t>
  </si>
  <si>
    <t xml:space="preserve">HUY - WAREMME</t>
  </si>
  <si>
    <t xml:space="preserve">E1</t>
  </si>
  <si>
    <t xml:space="preserve">JODOIGNE - LOUVAIN-LA-NEUVE - OTTIGNIES</t>
  </si>
  <si>
    <t xml:space="preserve">E20</t>
  </si>
  <si>
    <t xml:space="preserve">LIEGE - MARCHE - MARLOIE</t>
  </si>
  <si>
    <t xml:space="preserve">E11</t>
  </si>
  <si>
    <t xml:space="preserve">LOUVAIN-LA-NEUVE - WAVRE - IXELLES</t>
  </si>
  <si>
    <t xml:space="preserve">E12</t>
  </si>
  <si>
    <t xml:space="preserve">LOUVAIN-LA-NEUVE - WAVRE - WOLUWE</t>
  </si>
  <si>
    <t xml:space="preserve">E44</t>
  </si>
  <si>
    <t xml:space="preserve">M E44 Mons - Binche</t>
  </si>
  <si>
    <t xml:space="preserve">E109</t>
  </si>
  <si>
    <t xml:space="preserve">MOMIGNIES - CHIMAY - CHARLEROI</t>
  </si>
  <si>
    <t xml:space="preserve">E7</t>
  </si>
  <si>
    <t xml:space="preserve">NIVELLES - LA LOUVIERE</t>
  </si>
  <si>
    <t xml:space="preserve">E4</t>
  </si>
  <si>
    <t xml:space="preserve">NIVELLES - LOUVAIN-LA-NEUVE</t>
  </si>
  <si>
    <t xml:space="preserve">E5</t>
  </si>
  <si>
    <t xml:space="preserve">NIVELLES - NAMUR</t>
  </si>
  <si>
    <t xml:space="preserve">E40</t>
  </si>
  <si>
    <t xml:space="preserve">T E40 Péruwelz - Ath</t>
  </si>
  <si>
    <t xml:space="preserve">E41</t>
  </si>
  <si>
    <t xml:space="preserve">T E41 Péruwelz - Renaix</t>
  </si>
  <si>
    <t xml:space="preserve">E42</t>
  </si>
  <si>
    <t xml:space="preserve">T E42 Tournai - Renaix</t>
  </si>
  <si>
    <t xml:space="preserve">E2</t>
  </si>
  <si>
    <t xml:space="preserve">TUBIZE - NIVELLES</t>
  </si>
  <si>
    <t xml:space="preserve">E21</t>
  </si>
  <si>
    <t xml:space="preserve">VERVIERS - MALMEDY</t>
  </si>
  <si>
    <t xml:space="preserve">E13</t>
  </si>
  <si>
    <t xml:space="preserve">WAVRE - AUDERGHEM</t>
  </si>
  <si>
    <t xml:space="preserve">Total </t>
  </si>
  <si>
    <t xml:space="preserve">Lignes Express</t>
  </si>
  <si>
    <t xml:space="preserve">Moyenne fréquentation mensuelle 2021 </t>
  </si>
  <si>
    <t xml:space="preserve">Moyenne fréquentation mensuelle 2022 </t>
  </si>
  <si>
    <t xml:space="preserve">Evolution </t>
  </si>
  <si>
    <t xml:space="preserve">E1 Jodoigne – LLN - Ottignies</t>
  </si>
  <si>
    <t xml:space="preserve">E3 BR. L’Alleud – Genappe – LLN </t>
  </si>
  <si>
    <t xml:space="preserve">E4 Nivelles – LLN</t>
  </si>
  <si>
    <t xml:space="preserve">E5 Nivelles – Namur</t>
  </si>
  <si>
    <t xml:space="preserve">E11 LLN – Wavre – Ixelles</t>
  </si>
  <si>
    <t xml:space="preserve">E12 LLN – Wavre – Woluwe</t>
  </si>
  <si>
    <t xml:space="preserve">E13 Wavre – Auderghem </t>
  </si>
  <si>
    <t xml:space="preserve">E20 Liège – Marche</t>
  </si>
  <si>
    <t xml:space="preserve">E21 Verviers – Malmedy</t>
  </si>
  <si>
    <t xml:space="preserve">E40 Peruwelz – Ath</t>
  </si>
  <si>
    <t xml:space="preserve">E69 Liège – Bastogne – Arlon</t>
  </si>
  <si>
    <t xml:space="preserve">E78 Bastogne – Marloie – Marche – Namur</t>
  </si>
  <si>
    <t xml:space="preserve">E82 Namur – Jodoigne </t>
  </si>
  <si>
    <t xml:space="preserve">E84 Namur – Waremme</t>
  </si>
  <si>
    <t xml:space="preserve">E86 Namur – Couvin </t>
  </si>
  <si>
    <t xml:space="preserve">E109 Momignies – Chimay – Charleroi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</si>
</sst>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+0\ %"/>
    <numFmt numFmtId="166" formatCode="0"/>
    <numFmt numFmtId="167" formatCode="General"/>
    <numFmt numFmtId="168" formatCode="#,##0"/>
    <numFmt numFmtId="169" formatCode="0.00\ %"/>
  </numFmts>
  <fonts count="10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6"/>
      <color rgb="FF000000"/>
      <name val="Calibri"/>
      <family val="2"/>
      <charset val="1"/>
    </font>
    <font>
      <b val="true"/>
      <u val="single"/>
      <sz val="6"/>
      <color rgb="FF000000"/>
      <name val="Calibri"/>
      <family val="2"/>
      <charset val="1"/>
    </font>
    <font>
      <sz val="6"/>
      <name val="Calibri"/>
      <family val="2"/>
      <charset val="1"/>
    </font>
    <font>
      <b val="true"/>
      <u val="single"/>
      <sz val="6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77BC65"/>
        <bgColor rgb="FF81D41A"/>
      </patternFill>
    </fill>
    <fill>
      <patternFill patternType="solid">
        <fgColor rgb="FFDDE8CB"/>
        <bgColor rgb="FFFFF5CE"/>
      </patternFill>
    </fill>
    <fill>
      <patternFill patternType="solid">
        <fgColor rgb="FFFFF5CE"/>
        <bgColor rgb="FFFFFFFF"/>
      </patternFill>
    </fill>
    <fill>
      <patternFill patternType="solid">
        <fgColor rgb="FF3FAF46"/>
        <bgColor rgb="FF77BC65"/>
      </patternFill>
    </fill>
    <fill>
      <patternFill patternType="solid">
        <fgColor rgb="FFFFBF00"/>
        <bgColor rgb="FFFF9900"/>
      </patternFill>
    </fill>
    <fill>
      <patternFill patternType="solid">
        <fgColor rgb="FFBF819E"/>
        <bgColor rgb="FFFF8080"/>
      </patternFill>
    </fill>
    <fill>
      <patternFill patternType="solid">
        <fgColor rgb="FF81D41A"/>
        <bgColor rgb="FF77BC65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6" fillId="3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1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5" fontId="5" fillId="4" borderId="0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5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7BC65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BF00"/>
      <rgbColor rgb="FFFF9900"/>
      <rgbColor rgb="FFFF6600"/>
      <rgbColor rgb="FF666699"/>
      <rgbColor rgb="FFBF819E"/>
      <rgbColor rgb="FF003366"/>
      <rgbColor rgb="FF3FAF4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49"/>
  <sheetViews>
    <sheetView showFormulas="false" showGridLines="true" showRowColHeaders="true" showZeros="true" rightToLeft="false" tabSelected="true" showOutlineSymbols="true" defaultGridColor="true" view="normal" topLeftCell="E3" colorId="64" zoomScale="160" zoomScaleNormal="160" zoomScalePageLayoutView="100" workbookViewId="0">
      <selection pane="topLeft" activeCell="T49" activeCellId="0" sqref="T49"/>
    </sheetView>
  </sheetViews>
  <sheetFormatPr defaultColWidth="8.734375" defaultRowHeight="12.8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30.22"/>
    <col collapsed="false" customWidth="true" hidden="false" outlineLevel="0" max="3" min="3" style="2" width="10.24"/>
    <col collapsed="false" customWidth="true" hidden="false" outlineLevel="0" max="4" min="4" style="1" width="8"/>
    <col collapsed="false" customWidth="true" hidden="false" outlineLevel="0" max="5" min="5" style="1" width="9.33"/>
    <col collapsed="false" customWidth="true" hidden="false" outlineLevel="0" max="15" min="6" style="1" width="8"/>
    <col collapsed="false" customWidth="true" hidden="false" outlineLevel="0" max="16" min="16" style="1" width="9.54"/>
    <col collapsed="false" customWidth="true" hidden="false" outlineLevel="0" max="17" min="17" style="1" width="8"/>
    <col collapsed="false" customWidth="true" hidden="false" outlineLevel="0" max="18" min="18" style="1" width="9.33"/>
    <col collapsed="false" customWidth="true" hidden="false" outlineLevel="0" max="19" min="19" style="1" width="8"/>
    <col collapsed="false" customWidth="true" hidden="false" outlineLevel="0" max="21" min="20" style="3" width="17.18"/>
    <col collapsed="false" customWidth="false" hidden="false" outlineLevel="0" max="1024" min="22" style="1" width="8.75"/>
  </cols>
  <sheetData>
    <row r="1" customFormat="false" ht="70" hidden="false" customHeight="true" outlineLevel="0" collapsed="false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6"/>
      <c r="U1" s="6"/>
    </row>
    <row r="2" customFormat="false" ht="8.25" hidden="false" customHeight="true" outlineLevel="0" collapsed="false">
      <c r="A2" s="7"/>
      <c r="B2" s="7"/>
      <c r="C2" s="8"/>
      <c r="D2" s="9" t="n">
        <v>2022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9" t="n">
        <v>2023</v>
      </c>
      <c r="R2" s="7"/>
      <c r="S2" s="7"/>
    </row>
    <row r="3" customFormat="false" ht="12.8" hidden="false" customHeight="false" outlineLevel="0" collapsed="false">
      <c r="A3" s="7"/>
      <c r="B3" s="7"/>
      <c r="C3" s="11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3" t="s">
        <v>13</v>
      </c>
      <c r="Q3" s="12" t="s">
        <v>1</v>
      </c>
      <c r="R3" s="12" t="s">
        <v>2</v>
      </c>
      <c r="S3" s="12" t="s">
        <v>3</v>
      </c>
      <c r="T3" s="3" t="s">
        <v>14</v>
      </c>
      <c r="U3" s="3" t="s">
        <v>15</v>
      </c>
    </row>
    <row r="4" customFormat="false" ht="10.7" hidden="false" customHeight="true" outlineLevel="0" collapsed="false">
      <c r="A4" s="12" t="s">
        <v>16</v>
      </c>
      <c r="B4" s="12" t="s">
        <v>17</v>
      </c>
      <c r="C4" s="14"/>
      <c r="D4" s="9" t="n">
        <v>499</v>
      </c>
      <c r="E4" s="9" t="n">
        <v>702</v>
      </c>
      <c r="F4" s="9" t="n">
        <v>739</v>
      </c>
      <c r="G4" s="9" t="n">
        <v>441</v>
      </c>
      <c r="H4" s="9" t="n">
        <v>659</v>
      </c>
      <c r="I4" s="9" t="n">
        <v>420</v>
      </c>
      <c r="J4" s="9" t="n">
        <v>145</v>
      </c>
      <c r="K4" s="9" t="n">
        <v>264</v>
      </c>
      <c r="L4" s="9" t="n">
        <v>1540</v>
      </c>
      <c r="M4" s="9" t="n">
        <v>1934</v>
      </c>
      <c r="N4" s="9" t="n">
        <v>1804</v>
      </c>
      <c r="O4" s="9" t="n">
        <v>1639</v>
      </c>
      <c r="P4" s="15" t="n">
        <f aca="false">AVERAGE(D4,E4,F4,G4,H4,I4,J4,K4,L4,M4,N4,O4)</f>
        <v>898.833333333333</v>
      </c>
      <c r="Q4" s="9" t="n">
        <v>1267</v>
      </c>
      <c r="R4" s="9" t="n">
        <v>1571</v>
      </c>
      <c r="S4" s="9" t="n">
        <v>2059</v>
      </c>
      <c r="T4" s="6" t="n">
        <v>1.79</v>
      </c>
      <c r="U4" s="6" t="n">
        <v>0.26</v>
      </c>
    </row>
    <row r="5" customFormat="false" ht="8.25" hidden="false" customHeight="true" outlineLevel="0" collapsed="false">
      <c r="A5" s="12"/>
      <c r="B5" s="12"/>
      <c r="C5" s="1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5"/>
      <c r="Q5" s="9"/>
      <c r="R5" s="9"/>
      <c r="S5" s="9"/>
      <c r="T5" s="6"/>
      <c r="U5" s="6"/>
    </row>
    <row r="6" customFormat="false" ht="5.25" hidden="false" customHeight="true" outlineLevel="0" collapsed="false">
      <c r="A6" s="12" t="s">
        <v>18</v>
      </c>
      <c r="B6" s="12" t="s">
        <v>19</v>
      </c>
      <c r="C6" s="14" t="n">
        <v>2659</v>
      </c>
      <c r="D6" s="9" t="n">
        <v>2695</v>
      </c>
      <c r="E6" s="9" t="n">
        <v>5588</v>
      </c>
      <c r="F6" s="9" t="n">
        <v>5657</v>
      </c>
      <c r="G6" s="9" t="n">
        <v>3270</v>
      </c>
      <c r="H6" s="9" t="n">
        <v>4227</v>
      </c>
      <c r="I6" s="9" t="n">
        <v>3076</v>
      </c>
      <c r="J6" s="9" t="n">
        <v>354</v>
      </c>
      <c r="K6" s="9" t="n">
        <v>1093</v>
      </c>
      <c r="L6" s="9" t="n">
        <v>9085</v>
      </c>
      <c r="M6" s="9" t="n">
        <v>13344</v>
      </c>
      <c r="N6" s="9" t="n">
        <v>11683</v>
      </c>
      <c r="O6" s="9" t="n">
        <v>10012</v>
      </c>
      <c r="P6" s="15" t="n">
        <f aca="false">AVERAGE(D6:O6)</f>
        <v>5840.33333333333</v>
      </c>
      <c r="Q6" s="9" t="n">
        <v>7823</v>
      </c>
      <c r="R6" s="9" t="n">
        <v>11222</v>
      </c>
      <c r="S6" s="9" t="n">
        <v>13975</v>
      </c>
      <c r="T6" s="16" t="n">
        <v>1.47</v>
      </c>
      <c r="U6" s="16" t="n">
        <v>0.4</v>
      </c>
    </row>
    <row r="7" customFormat="false" ht="8.25" hidden="false" customHeight="true" outlineLevel="0" collapsed="false">
      <c r="A7" s="12"/>
      <c r="B7" s="12"/>
      <c r="C7" s="1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5"/>
      <c r="Q7" s="9"/>
      <c r="R7" s="9"/>
      <c r="S7" s="9"/>
      <c r="T7" s="16"/>
      <c r="U7" s="16"/>
    </row>
    <row r="8" customFormat="false" ht="8.25" hidden="false" customHeight="true" outlineLevel="0" collapsed="false">
      <c r="A8" s="12" t="s">
        <v>20</v>
      </c>
      <c r="B8" s="12" t="s">
        <v>21</v>
      </c>
      <c r="C8" s="14"/>
      <c r="D8" s="9" t="n">
        <v>21750</v>
      </c>
      <c r="E8" s="9" t="n">
        <v>24709</v>
      </c>
      <c r="F8" s="9" t="n">
        <v>27488</v>
      </c>
      <c r="G8" s="9" t="n">
        <v>20970</v>
      </c>
      <c r="H8" s="9" t="n">
        <v>26903</v>
      </c>
      <c r="I8" s="9" t="n">
        <v>30087</v>
      </c>
      <c r="J8" s="9" t="n">
        <v>19995</v>
      </c>
      <c r="K8" s="9" t="n">
        <v>22103</v>
      </c>
      <c r="L8" s="9" t="n">
        <v>37380</v>
      </c>
      <c r="M8" s="9" t="n">
        <v>33699</v>
      </c>
      <c r="N8" s="9" t="n">
        <v>32540</v>
      </c>
      <c r="O8" s="9" t="n">
        <v>29489</v>
      </c>
      <c r="P8" s="15" t="n">
        <f aca="false">AVERAGE(D8:O8)</f>
        <v>27259.4166666667</v>
      </c>
      <c r="Q8" s="9" t="n">
        <v>34649</v>
      </c>
      <c r="R8" s="9" t="n">
        <v>31583</v>
      </c>
      <c r="S8" s="9" t="n">
        <v>39428</v>
      </c>
      <c r="T8" s="17" t="n">
        <v>0.43</v>
      </c>
      <c r="U8" s="17" t="n">
        <v>0.34</v>
      </c>
    </row>
    <row r="9" customFormat="false" ht="8.25" hidden="false" customHeight="true" outlineLevel="0" collapsed="false">
      <c r="A9" s="12" t="s">
        <v>22</v>
      </c>
      <c r="B9" s="12" t="s">
        <v>23</v>
      </c>
      <c r="C9" s="14" t="n">
        <v>761</v>
      </c>
      <c r="D9" s="9" t="n">
        <v>1654</v>
      </c>
      <c r="E9" s="9" t="n">
        <v>1824</v>
      </c>
      <c r="F9" s="9" t="n">
        <v>2243</v>
      </c>
      <c r="G9" s="9" t="n">
        <v>2321</v>
      </c>
      <c r="H9" s="9" t="n">
        <v>5818</v>
      </c>
      <c r="I9" s="9" t="n">
        <v>19793</v>
      </c>
      <c r="J9" s="9" t="n">
        <v>14922</v>
      </c>
      <c r="K9" s="9" t="n">
        <v>16963</v>
      </c>
      <c r="L9" s="9" t="n">
        <v>26276</v>
      </c>
      <c r="M9" s="9" t="n">
        <v>29386</v>
      </c>
      <c r="N9" s="9" t="n">
        <v>27926</v>
      </c>
      <c r="O9" s="9" t="n">
        <v>26870</v>
      </c>
      <c r="P9" s="15" t="n">
        <f aca="false">AVERAGE(D9:O9)</f>
        <v>14666.3333333333</v>
      </c>
      <c r="Q9" s="9" t="n">
        <v>27156</v>
      </c>
      <c r="R9" s="9" t="n">
        <v>26805</v>
      </c>
      <c r="S9" s="9" t="n">
        <v>31114</v>
      </c>
      <c r="T9" s="17" t="n">
        <v>12.87</v>
      </c>
      <c r="U9" s="17" t="n">
        <v>0.16</v>
      </c>
    </row>
    <row r="10" customFormat="false" ht="8.25" hidden="false" customHeight="true" outlineLevel="0" collapsed="false">
      <c r="A10" s="12" t="s">
        <v>24</v>
      </c>
      <c r="B10" s="12" t="s">
        <v>25</v>
      </c>
      <c r="C10" s="14" t="n">
        <v>1495</v>
      </c>
      <c r="D10" s="9" t="n">
        <v>2337</v>
      </c>
      <c r="E10" s="9" t="n">
        <v>2721</v>
      </c>
      <c r="F10" s="9" t="n">
        <v>3415</v>
      </c>
      <c r="G10" s="9" t="n">
        <v>2584</v>
      </c>
      <c r="H10" s="9" t="n">
        <v>4223</v>
      </c>
      <c r="I10" s="9" t="n">
        <v>5201</v>
      </c>
      <c r="J10" s="9" t="n">
        <v>3151</v>
      </c>
      <c r="K10" s="9" t="n">
        <v>4221</v>
      </c>
      <c r="L10" s="9" t="n">
        <v>8025</v>
      </c>
      <c r="M10" s="9" t="n">
        <v>8171</v>
      </c>
      <c r="N10" s="9" t="n">
        <v>7454</v>
      </c>
      <c r="O10" s="9" t="n">
        <v>7293</v>
      </c>
      <c r="P10" s="15" t="n">
        <f aca="false">AVERAGE(D10:O10)</f>
        <v>4899.66666666667</v>
      </c>
      <c r="Q10" s="9" t="n">
        <v>8122</v>
      </c>
      <c r="R10" s="9" t="n">
        <v>7559</v>
      </c>
      <c r="S10" s="9" t="n">
        <v>9340</v>
      </c>
      <c r="T10" s="17" t="n">
        <v>1.73</v>
      </c>
      <c r="U10" s="17" t="n">
        <v>0.28</v>
      </c>
    </row>
    <row r="11" customFormat="false" ht="8.25" hidden="false" customHeight="true" outlineLevel="0" collapsed="false">
      <c r="A11" s="12" t="s">
        <v>26</v>
      </c>
      <c r="B11" s="12" t="s">
        <v>27</v>
      </c>
      <c r="C11" s="14"/>
      <c r="D11" s="9" t="n">
        <v>1046</v>
      </c>
      <c r="E11" s="9" t="n">
        <v>1303</v>
      </c>
      <c r="F11" s="9" t="n">
        <v>1614</v>
      </c>
      <c r="G11" s="9" t="n">
        <v>1163</v>
      </c>
      <c r="H11" s="9" t="n">
        <v>1514</v>
      </c>
      <c r="I11" s="9" t="n">
        <v>1320</v>
      </c>
      <c r="J11" s="9" t="n">
        <v>1008</v>
      </c>
      <c r="K11" s="9" t="n">
        <v>941</v>
      </c>
      <c r="L11" s="9" t="n">
        <v>2393</v>
      </c>
      <c r="M11" s="9" t="n">
        <v>2465</v>
      </c>
      <c r="N11" s="9" t="n">
        <v>2249</v>
      </c>
      <c r="O11" s="9" t="n">
        <v>2210</v>
      </c>
      <c r="P11" s="15" t="n">
        <f aca="false">AVERAGE(D11:O11)</f>
        <v>1602.16666666667</v>
      </c>
      <c r="Q11" s="9" t="n">
        <v>2556</v>
      </c>
      <c r="R11" s="9" t="n">
        <v>2253</v>
      </c>
      <c r="S11" s="9" t="n">
        <v>3001</v>
      </c>
      <c r="T11" s="17" t="n">
        <v>0.86</v>
      </c>
      <c r="U11" s="17" t="n">
        <v>0.36</v>
      </c>
    </row>
    <row r="12" customFormat="false" ht="8.25" hidden="false" customHeight="true" outlineLevel="0" collapsed="false">
      <c r="A12" s="12" t="s">
        <v>28</v>
      </c>
      <c r="B12" s="12" t="s">
        <v>29</v>
      </c>
      <c r="C12" s="14" t="n">
        <v>14094</v>
      </c>
      <c r="D12" s="9" t="n">
        <v>18656</v>
      </c>
      <c r="E12" s="9" t="n">
        <v>22333</v>
      </c>
      <c r="F12" s="9" t="n">
        <v>24035</v>
      </c>
      <c r="G12" s="9" t="n">
        <v>16193</v>
      </c>
      <c r="H12" s="9" t="n">
        <v>22696</v>
      </c>
      <c r="I12" s="9" t="n">
        <v>20056</v>
      </c>
      <c r="J12" s="9" t="n">
        <v>9069</v>
      </c>
      <c r="K12" s="9" t="n">
        <v>12112</v>
      </c>
      <c r="L12" s="9" t="n">
        <v>26214</v>
      </c>
      <c r="M12" s="9" t="n">
        <v>26846</v>
      </c>
      <c r="N12" s="9" t="n">
        <v>26540</v>
      </c>
      <c r="O12" s="9" t="n">
        <v>24088</v>
      </c>
      <c r="P12" s="15" t="n">
        <f aca="false">AVERAGE(D12:O12)</f>
        <v>20736.5</v>
      </c>
      <c r="Q12" s="9" t="n">
        <v>26157</v>
      </c>
      <c r="R12" s="9" t="n">
        <v>24363</v>
      </c>
      <c r="S12" s="9" t="n">
        <v>29911</v>
      </c>
      <c r="T12" s="17" t="n">
        <v>0.24</v>
      </c>
      <c r="U12" s="17" t="n">
        <v>0.24</v>
      </c>
    </row>
    <row r="13" customFormat="false" ht="8.25" hidden="false" customHeight="true" outlineLevel="0" collapsed="false">
      <c r="A13" s="12" t="s">
        <v>30</v>
      </c>
      <c r="B13" s="12" t="s">
        <v>31</v>
      </c>
      <c r="C13" s="14" t="n">
        <v>2955</v>
      </c>
      <c r="D13" s="9" t="n">
        <v>5079</v>
      </c>
      <c r="E13" s="9" t="n">
        <v>5989</v>
      </c>
      <c r="F13" s="9" t="n">
        <v>6673</v>
      </c>
      <c r="G13" s="9" t="n">
        <v>4946</v>
      </c>
      <c r="H13" s="9" t="n">
        <v>6095</v>
      </c>
      <c r="I13" s="9" t="n">
        <v>5968</v>
      </c>
      <c r="J13" s="9" t="n">
        <v>3673</v>
      </c>
      <c r="K13" s="9" t="n">
        <v>4559</v>
      </c>
      <c r="L13" s="9" t="n">
        <v>10094</v>
      </c>
      <c r="M13" s="9" t="n">
        <v>9754</v>
      </c>
      <c r="N13" s="9" t="n">
        <v>9061</v>
      </c>
      <c r="O13" s="9" t="n">
        <v>8748</v>
      </c>
      <c r="P13" s="15" t="n">
        <f aca="false">AVERAGE(D13:O13)</f>
        <v>6719.91666666667</v>
      </c>
      <c r="Q13" s="9" t="n">
        <v>9544</v>
      </c>
      <c r="R13" s="9" t="n">
        <v>8847</v>
      </c>
      <c r="S13" s="9" t="n">
        <v>11365</v>
      </c>
      <c r="T13" s="17" t="n">
        <v>0.7</v>
      </c>
      <c r="U13" s="17" t="n">
        <v>0.3</v>
      </c>
    </row>
    <row r="14" customFormat="false" ht="8.5" hidden="false" customHeight="true" outlineLevel="0" collapsed="false">
      <c r="A14" s="12" t="s">
        <v>32</v>
      </c>
      <c r="B14" s="12" t="s">
        <v>33</v>
      </c>
      <c r="C14" s="14" t="n">
        <v>16718</v>
      </c>
      <c r="D14" s="9" t="n">
        <v>22938</v>
      </c>
      <c r="E14" s="9" t="n">
        <v>28443</v>
      </c>
      <c r="F14" s="9" t="n">
        <v>30562</v>
      </c>
      <c r="G14" s="9" t="n">
        <v>20931</v>
      </c>
      <c r="H14" s="9" t="n">
        <v>28457</v>
      </c>
      <c r="I14" s="9" t="n">
        <v>28071</v>
      </c>
      <c r="J14" s="9" t="n">
        <v>12389</v>
      </c>
      <c r="K14" s="9" t="n">
        <v>15674</v>
      </c>
      <c r="L14" s="9" t="n">
        <v>37877</v>
      </c>
      <c r="M14" s="9" t="n">
        <v>36801</v>
      </c>
      <c r="N14" s="9" t="n">
        <v>35481</v>
      </c>
      <c r="O14" s="9" t="n">
        <v>32557</v>
      </c>
      <c r="P14" s="15" t="n">
        <f aca="false">AVERAGE(D14:O14)</f>
        <v>27515.0833333333</v>
      </c>
      <c r="Q14" s="9" t="n">
        <v>36160</v>
      </c>
      <c r="R14" s="9" t="n">
        <v>32152</v>
      </c>
      <c r="S14" s="9" t="n">
        <v>40153</v>
      </c>
      <c r="T14" s="17" t="n">
        <v>0.31</v>
      </c>
      <c r="U14" s="17" t="n">
        <v>0.23</v>
      </c>
    </row>
    <row r="15" customFormat="false" ht="5.25" hidden="false" customHeight="true" outlineLevel="0" collapsed="false">
      <c r="A15" s="12" t="s">
        <v>22</v>
      </c>
      <c r="B15" s="12" t="s">
        <v>34</v>
      </c>
      <c r="C15" s="14"/>
      <c r="D15" s="18"/>
      <c r="E15" s="18"/>
      <c r="F15" s="18"/>
      <c r="G15" s="9" t="n">
        <v>1553</v>
      </c>
      <c r="H15" s="9" t="n">
        <v>4865</v>
      </c>
      <c r="I15" s="9" t="n">
        <v>5509</v>
      </c>
      <c r="J15" s="9" t="n">
        <v>4466</v>
      </c>
      <c r="K15" s="9" t="n">
        <v>5620</v>
      </c>
      <c r="L15" s="9" t="n">
        <v>11860</v>
      </c>
      <c r="M15" s="9" t="n">
        <v>16347</v>
      </c>
      <c r="N15" s="9" t="n">
        <v>16262</v>
      </c>
      <c r="O15" s="9" t="n">
        <v>14232</v>
      </c>
      <c r="P15" s="15" t="n">
        <f aca="false">AVERAGE(G15:O15)</f>
        <v>8968.22222222222</v>
      </c>
      <c r="Q15" s="9" t="n">
        <v>13357</v>
      </c>
      <c r="R15" s="9" t="n">
        <v>16505</v>
      </c>
      <c r="S15" s="9" t="n">
        <v>20340</v>
      </c>
      <c r="T15" s="16"/>
      <c r="U15" s="16" t="n">
        <v>0.43</v>
      </c>
    </row>
    <row r="16" customFormat="false" ht="8.25" hidden="false" customHeight="true" outlineLevel="0" collapsed="false">
      <c r="A16" s="12"/>
      <c r="B16" s="12"/>
      <c r="C16" s="14"/>
      <c r="D16" s="18"/>
      <c r="E16" s="18"/>
      <c r="F16" s="18"/>
      <c r="G16" s="9"/>
      <c r="H16" s="9"/>
      <c r="I16" s="9"/>
      <c r="J16" s="9"/>
      <c r="K16" s="9"/>
      <c r="L16" s="9"/>
      <c r="M16" s="9"/>
      <c r="N16" s="9"/>
      <c r="O16" s="9"/>
      <c r="P16" s="15"/>
      <c r="Q16" s="9"/>
      <c r="R16" s="9"/>
      <c r="S16" s="9"/>
      <c r="T16" s="16"/>
      <c r="U16" s="16"/>
    </row>
    <row r="17" customFormat="false" ht="5.25" hidden="false" customHeight="true" outlineLevel="0" collapsed="false">
      <c r="A17" s="12" t="s">
        <v>35</v>
      </c>
      <c r="B17" s="12" t="s">
        <v>36</v>
      </c>
      <c r="C17" s="14"/>
      <c r="D17" s="9" t="n">
        <v>2519</v>
      </c>
      <c r="E17" s="9" t="n">
        <v>2426</v>
      </c>
      <c r="F17" s="9" t="n">
        <v>2947</v>
      </c>
      <c r="G17" s="9" t="n">
        <v>4272</v>
      </c>
      <c r="H17" s="9" t="n">
        <v>7502</v>
      </c>
      <c r="I17" s="9" t="n">
        <v>6030</v>
      </c>
      <c r="J17" s="9" t="n">
        <v>1997</v>
      </c>
      <c r="K17" s="9" t="n">
        <v>2590</v>
      </c>
      <c r="L17" s="9" t="n">
        <v>8208</v>
      </c>
      <c r="M17" s="9" t="n">
        <v>6619</v>
      </c>
      <c r="N17" s="9" t="n">
        <v>6444</v>
      </c>
      <c r="O17" s="9" t="n">
        <v>6252</v>
      </c>
      <c r="P17" s="15" t="n">
        <f aca="false">AVERAGE(D17:O17)</f>
        <v>4817.16666666667</v>
      </c>
      <c r="Q17" s="9" t="n">
        <v>6264</v>
      </c>
      <c r="R17" s="9" t="n">
        <v>5205</v>
      </c>
      <c r="S17" s="9" t="n">
        <v>7082</v>
      </c>
      <c r="T17" s="16" t="n">
        <v>1.4</v>
      </c>
      <c r="U17" s="16" t="n">
        <v>0.13</v>
      </c>
    </row>
    <row r="18" customFormat="false" ht="8.25" hidden="false" customHeight="true" outlineLevel="0" collapsed="false">
      <c r="A18" s="12"/>
      <c r="B18" s="12"/>
      <c r="C18" s="14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5"/>
      <c r="Q18" s="9"/>
      <c r="R18" s="9"/>
      <c r="S18" s="9"/>
      <c r="T18" s="16"/>
      <c r="U18" s="16"/>
    </row>
    <row r="19" customFormat="false" ht="5.25" hidden="false" customHeight="true" outlineLevel="0" collapsed="false">
      <c r="A19" s="12" t="s">
        <v>37</v>
      </c>
      <c r="B19" s="12" t="s">
        <v>38</v>
      </c>
      <c r="C19" s="14" t="n">
        <v>10867</v>
      </c>
      <c r="D19" s="9" t="n">
        <v>12458</v>
      </c>
      <c r="E19" s="9" t="n">
        <v>17514</v>
      </c>
      <c r="F19" s="9" t="n">
        <v>19166</v>
      </c>
      <c r="G19" s="9" t="n">
        <v>12519</v>
      </c>
      <c r="H19" s="9" t="n">
        <v>15454</v>
      </c>
      <c r="I19" s="9" t="n">
        <v>14768</v>
      </c>
      <c r="J19" s="9" t="n">
        <v>7858</v>
      </c>
      <c r="K19" s="9" t="n">
        <v>10522</v>
      </c>
      <c r="L19" s="9" t="n">
        <v>20762</v>
      </c>
      <c r="M19" s="9" t="n">
        <v>24932</v>
      </c>
      <c r="N19" s="9" t="n">
        <v>23708</v>
      </c>
      <c r="O19" s="9" t="n">
        <v>21067</v>
      </c>
      <c r="P19" s="15" t="n">
        <f aca="false">AVERAGE(D19:O19)</f>
        <v>16727.3333333333</v>
      </c>
      <c r="Q19" s="9" t="n">
        <v>19673</v>
      </c>
      <c r="R19" s="9" t="n">
        <v>22251</v>
      </c>
      <c r="S19" s="9" t="n">
        <v>27058</v>
      </c>
      <c r="T19" s="6" t="n">
        <v>0.41</v>
      </c>
      <c r="U19" s="6" t="n">
        <v>0.28</v>
      </c>
    </row>
    <row r="20" customFormat="false" ht="8.25" hidden="false" customHeight="true" outlineLevel="0" collapsed="false">
      <c r="A20" s="12"/>
      <c r="B20" s="12"/>
      <c r="C20" s="14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5"/>
      <c r="Q20" s="9"/>
      <c r="R20" s="9"/>
      <c r="S20" s="9"/>
      <c r="T20" s="6"/>
      <c r="U20" s="6"/>
    </row>
    <row r="21" customFormat="false" ht="5.25" hidden="false" customHeight="true" outlineLevel="0" collapsed="false">
      <c r="A21" s="12" t="s">
        <v>39</v>
      </c>
      <c r="B21" s="12" t="s">
        <v>40</v>
      </c>
      <c r="C21" s="14" t="n">
        <v>1906</v>
      </c>
      <c r="D21" s="9" t="n">
        <v>4357</v>
      </c>
      <c r="E21" s="9" t="n">
        <v>2927</v>
      </c>
      <c r="F21" s="9" t="n">
        <v>2668</v>
      </c>
      <c r="G21" s="9" t="n">
        <v>2685</v>
      </c>
      <c r="H21" s="9" t="n">
        <v>4627</v>
      </c>
      <c r="I21" s="9" t="n">
        <v>7222</v>
      </c>
      <c r="J21" s="9" t="n">
        <v>4263</v>
      </c>
      <c r="K21" s="9" t="n">
        <v>5535</v>
      </c>
      <c r="L21" s="9" t="n">
        <v>12383</v>
      </c>
      <c r="M21" s="9" t="n">
        <v>15258</v>
      </c>
      <c r="N21" s="9" t="n">
        <v>14754</v>
      </c>
      <c r="O21" s="9" t="n">
        <v>13587</v>
      </c>
      <c r="P21" s="15" t="n">
        <f aca="false">AVERAGE(D21:O21)</f>
        <v>7522.16666666667</v>
      </c>
      <c r="Q21" s="9" t="n">
        <v>14041</v>
      </c>
      <c r="R21" s="9" t="n">
        <v>15187</v>
      </c>
      <c r="S21" s="9" t="n">
        <v>21622</v>
      </c>
      <c r="T21" s="6" t="n">
        <v>7.1</v>
      </c>
      <c r="U21" s="6" t="n">
        <v>0.59</v>
      </c>
    </row>
    <row r="22" customFormat="false" ht="8.25" hidden="false" customHeight="true" outlineLevel="0" collapsed="false">
      <c r="A22" s="12"/>
      <c r="B22" s="12"/>
      <c r="C22" s="14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5"/>
      <c r="Q22" s="9"/>
      <c r="R22" s="9"/>
      <c r="S22" s="9"/>
      <c r="T22" s="6"/>
      <c r="U22" s="6"/>
    </row>
    <row r="23" customFormat="false" ht="5.25" hidden="false" customHeight="true" outlineLevel="0" collapsed="false">
      <c r="A23" s="12" t="s">
        <v>41</v>
      </c>
      <c r="B23" s="12" t="s">
        <v>42</v>
      </c>
      <c r="C23" s="14" t="n">
        <v>15058</v>
      </c>
      <c r="D23" s="9" t="n">
        <v>18304</v>
      </c>
      <c r="E23" s="9" t="n">
        <v>24561</v>
      </c>
      <c r="F23" s="9" t="n">
        <v>29926</v>
      </c>
      <c r="G23" s="9" t="n">
        <v>20137</v>
      </c>
      <c r="H23" s="9" t="n">
        <v>26632</v>
      </c>
      <c r="I23" s="9" t="n">
        <v>26395</v>
      </c>
      <c r="J23" s="9" t="n">
        <v>14203</v>
      </c>
      <c r="K23" s="9" t="n">
        <v>17694</v>
      </c>
      <c r="L23" s="9" t="n">
        <v>35341</v>
      </c>
      <c r="M23" s="9" t="n">
        <v>43546</v>
      </c>
      <c r="N23" s="9" t="n">
        <v>42511</v>
      </c>
      <c r="O23" s="9" t="n">
        <v>36371</v>
      </c>
      <c r="P23" s="15" t="n">
        <f aca="false">AVERAGE(D23:O23)</f>
        <v>27968.4166666667</v>
      </c>
      <c r="Q23" s="9" t="n">
        <v>38530</v>
      </c>
      <c r="R23" s="9" t="n">
        <v>41534</v>
      </c>
      <c r="S23" s="9" t="n">
        <v>52856</v>
      </c>
      <c r="T23" s="6" t="n">
        <v>0.77</v>
      </c>
      <c r="U23" s="6" t="n">
        <v>0.45</v>
      </c>
    </row>
    <row r="24" customFormat="false" ht="8.25" hidden="false" customHeight="true" outlineLevel="0" collapsed="false">
      <c r="A24" s="12"/>
      <c r="B24" s="12"/>
      <c r="C24" s="1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5"/>
      <c r="Q24" s="9"/>
      <c r="R24" s="9"/>
      <c r="S24" s="9"/>
      <c r="T24" s="6"/>
      <c r="U24" s="6"/>
    </row>
    <row r="25" customFormat="false" ht="5.25" hidden="false" customHeight="true" outlineLevel="0" collapsed="false">
      <c r="A25" s="12" t="s">
        <v>43</v>
      </c>
      <c r="B25" s="12" t="s">
        <v>44</v>
      </c>
      <c r="C25" s="14" t="n">
        <v>14517</v>
      </c>
      <c r="D25" s="9" t="n">
        <v>15613</v>
      </c>
      <c r="E25" s="9" t="n">
        <v>26832</v>
      </c>
      <c r="F25" s="9" t="n">
        <v>31540</v>
      </c>
      <c r="G25" s="9" t="n">
        <v>17696</v>
      </c>
      <c r="H25" s="9" t="n">
        <v>22112</v>
      </c>
      <c r="I25" s="9" t="n">
        <v>20063</v>
      </c>
      <c r="J25" s="9" t="n">
        <v>7900</v>
      </c>
      <c r="K25" s="9" t="n">
        <v>11657</v>
      </c>
      <c r="L25" s="9" t="n">
        <v>29802</v>
      </c>
      <c r="M25" s="9" t="n">
        <v>44246</v>
      </c>
      <c r="N25" s="9" t="n">
        <v>37695</v>
      </c>
      <c r="O25" s="9" t="n">
        <v>29631</v>
      </c>
      <c r="P25" s="15" t="n">
        <f aca="false">AVERAGE(D25:O25)</f>
        <v>24565.5833333333</v>
      </c>
      <c r="Q25" s="9" t="n">
        <v>26062</v>
      </c>
      <c r="R25" s="9" t="n">
        <v>35236</v>
      </c>
      <c r="S25" s="9" t="n">
        <v>46675</v>
      </c>
      <c r="T25" s="6" t="n">
        <v>0.48</v>
      </c>
      <c r="U25" s="6" t="n">
        <v>0.58</v>
      </c>
    </row>
    <row r="26" customFormat="false" ht="8.25" hidden="false" customHeight="true" outlineLevel="0" collapsed="false">
      <c r="A26" s="12"/>
      <c r="B26" s="12"/>
      <c r="C26" s="14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5"/>
      <c r="Q26" s="9"/>
      <c r="R26" s="9"/>
      <c r="S26" s="9"/>
      <c r="T26" s="6"/>
      <c r="U26" s="6"/>
    </row>
    <row r="27" customFormat="false" ht="5.25" hidden="false" customHeight="true" outlineLevel="0" collapsed="false">
      <c r="A27" s="12" t="s">
        <v>45</v>
      </c>
      <c r="B27" s="12" t="s">
        <v>46</v>
      </c>
      <c r="C27" s="14"/>
      <c r="D27" s="9" t="n">
        <v>500</v>
      </c>
      <c r="E27" s="9" t="n">
        <v>970</v>
      </c>
      <c r="F27" s="9" t="n">
        <v>1300</v>
      </c>
      <c r="G27" s="9" t="n">
        <v>659</v>
      </c>
      <c r="H27" s="9" t="n">
        <v>958</v>
      </c>
      <c r="I27" s="9" t="n">
        <v>494</v>
      </c>
      <c r="J27" s="9" t="n">
        <v>154</v>
      </c>
      <c r="K27" s="9" t="n">
        <v>213</v>
      </c>
      <c r="L27" s="9" t="n">
        <v>1474</v>
      </c>
      <c r="M27" s="9" t="n">
        <v>2261</v>
      </c>
      <c r="N27" s="9" t="n">
        <v>1778</v>
      </c>
      <c r="O27" s="9" t="n">
        <v>1679</v>
      </c>
      <c r="P27" s="15" t="n">
        <f aca="false">AVERAGE(D27:O27)</f>
        <v>1036.66666666667</v>
      </c>
      <c r="Q27" s="9" t="n">
        <v>1331</v>
      </c>
      <c r="R27" s="9" t="n">
        <v>1775</v>
      </c>
      <c r="S27" s="9" t="n">
        <v>2762</v>
      </c>
      <c r="T27" s="6" t="n">
        <v>1.12</v>
      </c>
      <c r="U27" s="6" t="n">
        <v>0.65</v>
      </c>
    </row>
    <row r="28" customFormat="false" ht="8.25" hidden="false" customHeight="true" outlineLevel="0" collapsed="false">
      <c r="A28" s="12"/>
      <c r="B28" s="12"/>
      <c r="C28" s="1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5"/>
      <c r="Q28" s="9"/>
      <c r="R28" s="9"/>
      <c r="S28" s="9"/>
      <c r="T28" s="6"/>
      <c r="U28" s="6"/>
    </row>
    <row r="29" customFormat="false" ht="5.25" hidden="false" customHeight="true" outlineLevel="0" collapsed="false">
      <c r="A29" s="12" t="s">
        <v>47</v>
      </c>
      <c r="B29" s="12" t="s">
        <v>48</v>
      </c>
      <c r="C29" s="14" t="n">
        <v>298</v>
      </c>
      <c r="D29" s="9" t="n">
        <v>501</v>
      </c>
      <c r="E29" s="9" t="n">
        <v>513</v>
      </c>
      <c r="F29" s="9" t="n">
        <v>871</v>
      </c>
      <c r="G29" s="9" t="n">
        <v>654</v>
      </c>
      <c r="H29" s="9" t="n">
        <v>941</v>
      </c>
      <c r="I29" s="9" t="n">
        <v>903</v>
      </c>
      <c r="J29" s="9" t="n">
        <v>601</v>
      </c>
      <c r="K29" s="9" t="n">
        <v>711</v>
      </c>
      <c r="L29" s="9" t="n">
        <v>1733</v>
      </c>
      <c r="M29" s="9" t="n">
        <v>1767</v>
      </c>
      <c r="N29" s="9" t="n">
        <v>1691</v>
      </c>
      <c r="O29" s="9" t="n">
        <v>1615</v>
      </c>
      <c r="P29" s="15" t="n">
        <f aca="false">AVERAGE(D29:O29)</f>
        <v>1041.75</v>
      </c>
      <c r="Q29" s="9" t="n">
        <v>1683</v>
      </c>
      <c r="R29" s="9" t="n">
        <v>1611</v>
      </c>
      <c r="S29" s="9" t="n">
        <v>2307</v>
      </c>
      <c r="T29" s="6" t="n">
        <v>1.65</v>
      </c>
      <c r="U29" s="6" t="n">
        <v>0.43</v>
      </c>
    </row>
    <row r="30" customFormat="false" ht="8.25" hidden="false" customHeight="true" outlineLevel="0" collapsed="false">
      <c r="A30" s="12"/>
      <c r="B30" s="12"/>
      <c r="C30" s="1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5"/>
      <c r="Q30" s="9"/>
      <c r="R30" s="9"/>
      <c r="S30" s="9"/>
      <c r="T30" s="6"/>
      <c r="U30" s="6"/>
    </row>
    <row r="31" customFormat="false" ht="5.25" hidden="false" customHeight="true" outlineLevel="0" collapsed="false">
      <c r="A31" s="12" t="s">
        <v>49</v>
      </c>
      <c r="B31" s="12" t="s">
        <v>50</v>
      </c>
      <c r="C31" s="14"/>
      <c r="D31" s="9" t="n">
        <v>1138</v>
      </c>
      <c r="E31" s="9" t="n">
        <v>1347</v>
      </c>
      <c r="F31" s="9" t="n">
        <v>1647</v>
      </c>
      <c r="G31" s="9" t="n">
        <v>1232</v>
      </c>
      <c r="H31" s="9" t="n">
        <v>1340</v>
      </c>
      <c r="I31" s="9" t="n">
        <v>1322</v>
      </c>
      <c r="J31" s="9" t="n">
        <v>880</v>
      </c>
      <c r="K31" s="9" t="n">
        <v>1258</v>
      </c>
      <c r="L31" s="9" t="n">
        <v>2500</v>
      </c>
      <c r="M31" s="9" t="n">
        <v>2810</v>
      </c>
      <c r="N31" s="9" t="n">
        <v>2788</v>
      </c>
      <c r="O31" s="9" t="n">
        <v>2641</v>
      </c>
      <c r="P31" s="15" t="n">
        <f aca="false">AVERAGE(D31:O31)</f>
        <v>1741.91666666667</v>
      </c>
      <c r="Q31" s="9" t="n">
        <v>3049</v>
      </c>
      <c r="R31" s="9" t="n">
        <v>3081</v>
      </c>
      <c r="S31" s="9" t="n">
        <v>3781</v>
      </c>
      <c r="T31" s="6" t="n">
        <v>1.3</v>
      </c>
      <c r="U31" s="6" t="n">
        <v>0.43</v>
      </c>
    </row>
    <row r="32" customFormat="false" ht="8.25" hidden="false" customHeight="true" outlineLevel="0" collapsed="false">
      <c r="A32" s="12"/>
      <c r="B32" s="12"/>
      <c r="C32" s="1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5"/>
      <c r="Q32" s="9"/>
      <c r="R32" s="9"/>
      <c r="S32" s="9"/>
      <c r="T32" s="6"/>
      <c r="U32" s="6"/>
    </row>
    <row r="33" customFormat="false" ht="5.25" hidden="false" customHeight="true" outlineLevel="0" collapsed="false">
      <c r="A33" s="12" t="s">
        <v>51</v>
      </c>
      <c r="B33" s="12" t="s">
        <v>52</v>
      </c>
      <c r="C33" s="14" t="n">
        <v>6229</v>
      </c>
      <c r="D33" s="9" t="n">
        <v>7178</v>
      </c>
      <c r="E33" s="9" t="n">
        <v>13150</v>
      </c>
      <c r="F33" s="9" t="n">
        <v>14503</v>
      </c>
      <c r="G33" s="9" t="n">
        <v>8576</v>
      </c>
      <c r="H33" s="9" t="n">
        <v>10198</v>
      </c>
      <c r="I33" s="9" t="n">
        <v>8196</v>
      </c>
      <c r="J33" s="9" t="n">
        <v>2990</v>
      </c>
      <c r="K33" s="9" t="n">
        <v>5238</v>
      </c>
      <c r="L33" s="9" t="n">
        <v>12815</v>
      </c>
      <c r="M33" s="9" t="n">
        <v>19270</v>
      </c>
      <c r="N33" s="9" t="n">
        <v>17343</v>
      </c>
      <c r="O33" s="9" t="n">
        <v>14374</v>
      </c>
      <c r="P33" s="15" t="n">
        <f aca="false">AVERAGE(D33:O33)</f>
        <v>11152.5833333333</v>
      </c>
      <c r="Q33" s="9" t="n">
        <v>12066</v>
      </c>
      <c r="R33" s="9" t="n">
        <v>15236</v>
      </c>
      <c r="S33" s="9" t="n">
        <v>19737</v>
      </c>
      <c r="T33" s="6" t="n">
        <v>0.36</v>
      </c>
      <c r="U33" s="6" t="n">
        <v>0.37</v>
      </c>
    </row>
    <row r="34" customFormat="false" ht="8.25" hidden="false" customHeight="true" outlineLevel="0" collapsed="false">
      <c r="A34" s="12"/>
      <c r="B34" s="12"/>
      <c r="C34" s="14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5"/>
      <c r="Q34" s="9"/>
      <c r="R34" s="9"/>
      <c r="S34" s="9"/>
      <c r="T34" s="6"/>
      <c r="U34" s="6"/>
    </row>
    <row r="35" customFormat="false" ht="5.25" hidden="false" customHeight="true" outlineLevel="0" collapsed="false">
      <c r="A35" s="12" t="s">
        <v>53</v>
      </c>
      <c r="B35" s="12" t="s">
        <v>54</v>
      </c>
      <c r="C35" s="14" t="n">
        <v>2569</v>
      </c>
      <c r="D35" s="9" t="n">
        <v>4363</v>
      </c>
      <c r="E35" s="9" t="n">
        <v>5999</v>
      </c>
      <c r="F35" s="9" t="n">
        <v>7151</v>
      </c>
      <c r="G35" s="9" t="n">
        <v>5052</v>
      </c>
      <c r="H35" s="9" t="n">
        <v>6675</v>
      </c>
      <c r="I35" s="9" t="n">
        <v>6004</v>
      </c>
      <c r="J35" s="9" t="n">
        <v>4101</v>
      </c>
      <c r="K35" s="9" t="n">
        <v>4615</v>
      </c>
      <c r="L35" s="9" t="n">
        <v>9406</v>
      </c>
      <c r="M35" s="9" t="n">
        <v>10361</v>
      </c>
      <c r="N35" s="9" t="n">
        <v>9839</v>
      </c>
      <c r="O35" s="9" t="n">
        <v>9031</v>
      </c>
      <c r="P35" s="15" t="n">
        <f aca="false">AVERAGE(D35:O35)</f>
        <v>6883.08333333333</v>
      </c>
      <c r="Q35" s="9" t="n">
        <v>9456</v>
      </c>
      <c r="R35" s="9" t="n">
        <v>9946</v>
      </c>
      <c r="S35" s="9" t="n">
        <v>11943</v>
      </c>
      <c r="T35" s="6" t="n">
        <v>0.67</v>
      </c>
      <c r="U35" s="6" t="n">
        <v>0.32</v>
      </c>
    </row>
    <row r="36" customFormat="false" ht="8.25" hidden="false" customHeight="true" outlineLevel="0" collapsed="false">
      <c r="A36" s="12"/>
      <c r="B36" s="12"/>
      <c r="C36" s="14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5"/>
      <c r="Q36" s="9"/>
      <c r="R36" s="9"/>
      <c r="S36" s="9"/>
      <c r="T36" s="6"/>
      <c r="U36" s="6"/>
    </row>
    <row r="37" customFormat="false" ht="5.25" hidden="false" customHeight="true" outlineLevel="0" collapsed="false">
      <c r="A37" s="12" t="s">
        <v>55</v>
      </c>
      <c r="B37" s="12" t="s">
        <v>56</v>
      </c>
      <c r="C37" s="14" t="n">
        <v>649</v>
      </c>
      <c r="D37" s="9" t="n">
        <v>1399</v>
      </c>
      <c r="E37" s="9" t="n">
        <v>1615</v>
      </c>
      <c r="F37" s="9" t="n">
        <v>1888</v>
      </c>
      <c r="G37" s="9" t="n">
        <v>1581</v>
      </c>
      <c r="H37" s="9" t="n">
        <v>1873</v>
      </c>
      <c r="I37" s="9" t="n">
        <v>1901</v>
      </c>
      <c r="J37" s="9" t="n">
        <v>1311</v>
      </c>
      <c r="K37" s="9" t="n">
        <v>1475</v>
      </c>
      <c r="L37" s="9" t="n">
        <v>2864</v>
      </c>
      <c r="M37" s="9" t="n">
        <v>2730</v>
      </c>
      <c r="N37" s="9" t="n">
        <v>2687</v>
      </c>
      <c r="O37" s="9" t="n">
        <v>2764</v>
      </c>
      <c r="P37" s="15" t="n">
        <f aca="false">AVERAGE(D37:O37)</f>
        <v>2007.33333333333</v>
      </c>
      <c r="Q37" s="9" t="n">
        <v>3115</v>
      </c>
      <c r="R37" s="9" t="n">
        <v>2694</v>
      </c>
      <c r="S37" s="9" t="n">
        <v>3407</v>
      </c>
      <c r="T37" s="6" t="n">
        <v>0.8</v>
      </c>
      <c r="U37" s="6" t="n">
        <v>0.23</v>
      </c>
    </row>
    <row r="38" customFormat="false" ht="8.25" hidden="false" customHeight="true" outlineLevel="0" collapsed="false">
      <c r="A38" s="12"/>
      <c r="B38" s="12"/>
      <c r="C38" s="14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5"/>
      <c r="Q38" s="9"/>
      <c r="R38" s="9"/>
      <c r="S38" s="9"/>
      <c r="T38" s="6"/>
      <c r="U38" s="6"/>
    </row>
    <row r="39" customFormat="false" ht="5.25" hidden="false" customHeight="true" outlineLevel="0" collapsed="false">
      <c r="A39" s="12" t="s">
        <v>57</v>
      </c>
      <c r="B39" s="12" t="s">
        <v>58</v>
      </c>
      <c r="C39" s="14"/>
      <c r="D39" s="9" t="n">
        <v>190</v>
      </c>
      <c r="E39" s="9" t="n">
        <v>248</v>
      </c>
      <c r="F39" s="9" t="n">
        <v>283</v>
      </c>
      <c r="G39" s="9" t="n">
        <v>221</v>
      </c>
      <c r="H39" s="9" t="n">
        <v>327</v>
      </c>
      <c r="I39" s="9" t="n">
        <v>192</v>
      </c>
      <c r="J39" s="9" t="n">
        <v>98</v>
      </c>
      <c r="K39" s="9" t="n">
        <v>94</v>
      </c>
      <c r="L39" s="9" t="n">
        <v>430</v>
      </c>
      <c r="M39" s="9" t="n">
        <v>362</v>
      </c>
      <c r="N39" s="9" t="n">
        <v>410</v>
      </c>
      <c r="O39" s="9" t="n">
        <v>406</v>
      </c>
      <c r="P39" s="15" t="n">
        <f aca="false">AVERAGE(D39:O39)</f>
        <v>271.75</v>
      </c>
      <c r="Q39" s="9" t="n">
        <v>502</v>
      </c>
      <c r="R39" s="9" t="n">
        <v>489</v>
      </c>
      <c r="S39" s="9" t="n">
        <v>695</v>
      </c>
      <c r="T39" s="6" t="n">
        <v>1.46</v>
      </c>
      <c r="U39" s="6" t="n">
        <v>0.71</v>
      </c>
    </row>
    <row r="40" customFormat="false" ht="8.25" hidden="false" customHeight="true" outlineLevel="0" collapsed="false">
      <c r="A40" s="12"/>
      <c r="B40" s="12"/>
      <c r="C40" s="1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5"/>
      <c r="Q40" s="9"/>
      <c r="R40" s="9"/>
      <c r="S40" s="9"/>
      <c r="T40" s="6"/>
      <c r="U40" s="6"/>
    </row>
    <row r="41" customFormat="false" ht="5.25" hidden="false" customHeight="true" outlineLevel="0" collapsed="false">
      <c r="A41" s="12" t="s">
        <v>59</v>
      </c>
      <c r="B41" s="12" t="s">
        <v>60</v>
      </c>
      <c r="C41" s="14"/>
      <c r="D41" s="9" t="n">
        <v>578</v>
      </c>
      <c r="E41" s="9" t="n">
        <v>906</v>
      </c>
      <c r="F41" s="9" t="n">
        <v>911</v>
      </c>
      <c r="G41" s="9" t="n">
        <v>642</v>
      </c>
      <c r="H41" s="9" t="n">
        <v>800</v>
      </c>
      <c r="I41" s="9" t="n">
        <v>765</v>
      </c>
      <c r="J41" s="9" t="n">
        <v>612</v>
      </c>
      <c r="K41" s="9" t="n">
        <v>681</v>
      </c>
      <c r="L41" s="9" t="n">
        <v>1170</v>
      </c>
      <c r="M41" s="9" t="n">
        <v>1226</v>
      </c>
      <c r="N41" s="9" t="n">
        <v>1038</v>
      </c>
      <c r="O41" s="9" t="n">
        <v>1037</v>
      </c>
      <c r="P41" s="15" t="n">
        <f aca="false">AVERAGE(D41:O41)</f>
        <v>863.833333333333</v>
      </c>
      <c r="Q41" s="9" t="n">
        <v>1143</v>
      </c>
      <c r="R41" s="9" t="n">
        <v>1263</v>
      </c>
      <c r="S41" s="9" t="n">
        <v>1494</v>
      </c>
      <c r="T41" s="6" t="n">
        <v>0.64</v>
      </c>
      <c r="U41" s="6" t="n">
        <v>0.44</v>
      </c>
    </row>
    <row r="42" customFormat="false" ht="8.25" hidden="false" customHeight="true" outlineLevel="0" collapsed="false">
      <c r="A42" s="12"/>
      <c r="B42" s="12"/>
      <c r="C42" s="1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5"/>
      <c r="Q42" s="9"/>
      <c r="R42" s="9"/>
      <c r="S42" s="9"/>
      <c r="T42" s="6"/>
      <c r="U42" s="6"/>
    </row>
    <row r="43" customFormat="false" ht="5.25" hidden="false" customHeight="true" outlineLevel="0" collapsed="false">
      <c r="A43" s="12" t="s">
        <v>61</v>
      </c>
      <c r="B43" s="12" t="s">
        <v>62</v>
      </c>
      <c r="C43" s="14"/>
      <c r="D43" s="9" t="n">
        <v>2049</v>
      </c>
      <c r="E43" s="9" t="n">
        <v>2296</v>
      </c>
      <c r="F43" s="9" t="n">
        <v>2697</v>
      </c>
      <c r="G43" s="9" t="n">
        <v>1769</v>
      </c>
      <c r="H43" s="9" t="n">
        <v>2591</v>
      </c>
      <c r="I43" s="9" t="n">
        <v>2178</v>
      </c>
      <c r="J43" s="9" t="n">
        <v>1052</v>
      </c>
      <c r="K43" s="9" t="n">
        <v>1432</v>
      </c>
      <c r="L43" s="9" t="n">
        <v>3703</v>
      </c>
      <c r="M43" s="9" t="n">
        <v>3560</v>
      </c>
      <c r="N43" s="9" t="n">
        <v>3265</v>
      </c>
      <c r="O43" s="9" t="n">
        <v>3173</v>
      </c>
      <c r="P43" s="15" t="n">
        <f aca="false">AVERAGE(D43:O43)</f>
        <v>2480.41666666667</v>
      </c>
      <c r="Q43" s="9" t="n">
        <v>3522</v>
      </c>
      <c r="R43" s="9" t="n">
        <v>3238</v>
      </c>
      <c r="S43" s="9" t="n">
        <v>4309</v>
      </c>
      <c r="T43" s="6" t="n">
        <v>0.6</v>
      </c>
      <c r="U43" s="6" t="n">
        <v>0.36</v>
      </c>
    </row>
    <row r="44" customFormat="false" ht="8.25" hidden="false" customHeight="true" outlineLevel="0" collapsed="false">
      <c r="A44" s="12"/>
      <c r="B44" s="12"/>
      <c r="C44" s="14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5"/>
      <c r="Q44" s="9"/>
      <c r="R44" s="9"/>
      <c r="S44" s="9"/>
      <c r="T44" s="6"/>
      <c r="U44" s="6"/>
    </row>
    <row r="45" customFormat="false" ht="5.25" hidden="false" customHeight="true" outlineLevel="0" collapsed="false">
      <c r="A45" s="12" t="s">
        <v>63</v>
      </c>
      <c r="B45" s="12" t="s">
        <v>64</v>
      </c>
      <c r="C45" s="14" t="n">
        <v>218</v>
      </c>
      <c r="D45" s="9" t="n">
        <v>2</v>
      </c>
      <c r="E45" s="18"/>
      <c r="F45" s="9" t="n">
        <v>34</v>
      </c>
      <c r="G45" s="9" t="n">
        <v>2</v>
      </c>
      <c r="H45" s="9" t="n">
        <v>1152</v>
      </c>
      <c r="I45" s="9" t="n">
        <v>5085</v>
      </c>
      <c r="J45" s="9" t="n">
        <v>3901</v>
      </c>
      <c r="K45" s="9" t="n">
        <v>4750</v>
      </c>
      <c r="L45" s="9" t="n">
        <v>7544</v>
      </c>
      <c r="M45" s="9" t="n">
        <v>8305</v>
      </c>
      <c r="N45" s="9" t="n">
        <v>7305</v>
      </c>
      <c r="O45" s="9" t="n">
        <v>7221</v>
      </c>
      <c r="P45" s="15" t="n">
        <f aca="false">AVERAGE(D45:O45)</f>
        <v>4118.27272727273</v>
      </c>
      <c r="Q45" s="9" t="n">
        <v>7426</v>
      </c>
      <c r="R45" s="9" t="n">
        <v>7382</v>
      </c>
      <c r="S45" s="9" t="n">
        <v>8356</v>
      </c>
      <c r="T45" s="6"/>
      <c r="U45" s="6" t="n">
        <v>0.16</v>
      </c>
    </row>
    <row r="46" customFormat="false" ht="8.25" hidden="false" customHeight="true" outlineLevel="0" collapsed="false">
      <c r="A46" s="12"/>
      <c r="B46" s="12"/>
      <c r="C46" s="14"/>
      <c r="D46" s="9"/>
      <c r="E46" s="18"/>
      <c r="F46" s="9"/>
      <c r="G46" s="9"/>
      <c r="H46" s="9"/>
      <c r="I46" s="9"/>
      <c r="J46" s="9"/>
      <c r="K46" s="9"/>
      <c r="L46" s="9"/>
      <c r="M46" s="9"/>
      <c r="N46" s="9"/>
      <c r="O46" s="9"/>
      <c r="P46" s="15"/>
      <c r="Q46" s="9"/>
      <c r="R46" s="9"/>
      <c r="S46" s="9"/>
      <c r="T46" s="6"/>
      <c r="U46" s="6"/>
    </row>
    <row r="47" customFormat="false" ht="5.25" hidden="false" customHeight="true" outlineLevel="0" collapsed="false">
      <c r="A47" s="12" t="s">
        <v>65</v>
      </c>
      <c r="B47" s="12" t="s">
        <v>66</v>
      </c>
      <c r="C47" s="14" t="n">
        <v>867</v>
      </c>
      <c r="D47" s="9" t="n">
        <v>1061</v>
      </c>
      <c r="E47" s="9" t="n">
        <v>1469</v>
      </c>
      <c r="F47" s="9" t="n">
        <v>1945</v>
      </c>
      <c r="G47" s="9" t="n">
        <v>1182</v>
      </c>
      <c r="H47" s="9" t="n">
        <v>2477</v>
      </c>
      <c r="I47" s="9" t="n">
        <v>2166</v>
      </c>
      <c r="J47" s="9" t="n">
        <v>349</v>
      </c>
      <c r="K47" s="9" t="n">
        <v>569</v>
      </c>
      <c r="L47" s="9" t="n">
        <v>2588</v>
      </c>
      <c r="M47" s="9" t="n">
        <v>2125</v>
      </c>
      <c r="N47" s="9" t="n">
        <v>2217</v>
      </c>
      <c r="O47" s="9" t="n">
        <v>1655</v>
      </c>
      <c r="P47" s="15" t="n">
        <f aca="false">AVERAGE(D47:O47)</f>
        <v>1650.25</v>
      </c>
      <c r="Q47" s="9" t="n">
        <v>2253</v>
      </c>
      <c r="R47" s="9" t="n">
        <v>1949</v>
      </c>
      <c r="S47" s="9" t="n">
        <v>2783</v>
      </c>
      <c r="T47" s="6" t="n">
        <f aca="false">(S47/F47)-100%</f>
        <v>0.430848329048843</v>
      </c>
      <c r="U47" s="6" t="n">
        <f aca="false">(S47/O47)-100%</f>
        <v>0.681570996978852</v>
      </c>
    </row>
    <row r="48" customFormat="false" ht="8.25" hidden="false" customHeight="true" outlineLevel="0" collapsed="false">
      <c r="A48" s="12"/>
      <c r="B48" s="12"/>
      <c r="C48" s="1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5"/>
      <c r="Q48" s="9"/>
      <c r="R48" s="9"/>
      <c r="S48" s="9"/>
      <c r="T48" s="6"/>
      <c r="U48" s="6"/>
    </row>
    <row r="49" customFormat="false" ht="12.8" hidden="false" customHeight="false" outlineLevel="0" collapsed="false">
      <c r="A49" s="19" t="s">
        <v>67</v>
      </c>
      <c r="B49" s="19"/>
      <c r="C49" s="20" t="n">
        <f aca="false">SUM(C6:C48)</f>
        <v>91860</v>
      </c>
      <c r="D49" s="21" t="n">
        <f aca="false">SUM(D4:D48)</f>
        <v>148864</v>
      </c>
      <c r="E49" s="21" t="n">
        <f aca="false">SUM(E4:E47)</f>
        <v>196385</v>
      </c>
      <c r="F49" s="21" t="n">
        <f aca="false">SUM(F4:F47)</f>
        <v>221903</v>
      </c>
      <c r="G49" s="21" t="n">
        <f aca="false">SUM(G4:G47)</f>
        <v>153251</v>
      </c>
      <c r="H49" s="21" t="n">
        <f aca="false">SUM(H4:H47)</f>
        <v>211116</v>
      </c>
      <c r="I49" s="21" t="n">
        <f aca="false">SUM(I4:I47)</f>
        <v>223185</v>
      </c>
      <c r="J49" s="21" t="n">
        <f aca="false">SUM(J4:J47)</f>
        <v>121442</v>
      </c>
      <c r="K49" s="21" t="n">
        <f aca="false">SUM(K4:K47)</f>
        <v>152584</v>
      </c>
      <c r="L49" s="21" t="n">
        <f aca="false">SUM(L4:L47)</f>
        <v>323467</v>
      </c>
      <c r="M49" s="21" t="n">
        <f aca="false">SUM(M4:M47)</f>
        <v>368125</v>
      </c>
      <c r="N49" s="21" t="n">
        <f aca="false">SUM(N4:N47)</f>
        <v>346473</v>
      </c>
      <c r="O49" s="21" t="n">
        <f aca="false">SUM(O4:O47)</f>
        <v>309642</v>
      </c>
      <c r="P49" s="22" t="n">
        <f aca="false">AVERAGE(D49,D49:O49)</f>
        <v>225023.153846154</v>
      </c>
      <c r="Q49" s="21" t="n">
        <f aca="false">SUM(Q4:Q47)</f>
        <v>316907</v>
      </c>
      <c r="R49" s="21" t="n">
        <f aca="false">SUM(R4:R47)</f>
        <v>330937</v>
      </c>
      <c r="S49" s="21" t="n">
        <f aca="false">SUM(S4:S47)</f>
        <v>417553</v>
      </c>
      <c r="T49" s="23" t="n">
        <f aca="false">(S49/F49)-100%</f>
        <v>0.881691549911448</v>
      </c>
      <c r="U49" s="24" t="n">
        <f aca="false">(S49/O49)-100%</f>
        <v>0.348502464136002</v>
      </c>
    </row>
  </sheetData>
  <mergeCells count="39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U45:U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7"/>
  <sheetViews>
    <sheetView showFormulas="false" showGridLines="true" showRowColHeaders="true" showZeros="true" rightToLeft="false" tabSelected="false" showOutlineSymbols="true" defaultGridColor="true" view="normal" topLeftCell="A1" colorId="64" zoomScale="160" zoomScaleNormal="160" zoomScalePageLayoutView="100" workbookViewId="0">
      <selection pane="topLeft" activeCell="A6" activeCellId="0" sqref="A6"/>
    </sheetView>
  </sheetViews>
  <sheetFormatPr defaultColWidth="12.734375" defaultRowHeight="12.8" zeroHeight="false" outlineLevelRow="0" outlineLevelCol="0"/>
  <cols>
    <col collapsed="false" customWidth="true" hidden="false" outlineLevel="0" max="1" min="1" style="25" width="37.59"/>
    <col collapsed="false" customWidth="true" hidden="false" outlineLevel="0" max="3" min="2" style="0" width="34.98"/>
    <col collapsed="false" customWidth="true" hidden="false" outlineLevel="0" max="4" min="4" style="26" width="12.83"/>
  </cols>
  <sheetData>
    <row r="1" customFormat="false" ht="12.8" hidden="false" customHeight="false" outlineLevel="0" collapsed="false">
      <c r="A1" s="27" t="s">
        <v>68</v>
      </c>
      <c r="B1" s="28" t="s">
        <v>69</v>
      </c>
      <c r="C1" s="28" t="s">
        <v>70</v>
      </c>
      <c r="D1" s="29" t="s">
        <v>71</v>
      </c>
    </row>
    <row r="2" customFormat="false" ht="12.8" hidden="false" customHeight="false" outlineLevel="0" collapsed="false">
      <c r="A2" s="30" t="s">
        <v>72</v>
      </c>
      <c r="B2" s="0" t="n">
        <v>10867</v>
      </c>
      <c r="C2" s="0" t="n">
        <v>16727</v>
      </c>
      <c r="D2" s="31" t="n">
        <f aca="false">(C2-B2)/B2</f>
        <v>0.539247262353916</v>
      </c>
      <c r="E2" s="32"/>
    </row>
    <row r="3" customFormat="false" ht="12.8" hidden="false" customHeight="false" outlineLevel="0" collapsed="false">
      <c r="A3" s="30" t="s">
        <v>73</v>
      </c>
      <c r="B3" s="0" t="n">
        <v>2659</v>
      </c>
      <c r="C3" s="0" t="n">
        <v>5840</v>
      </c>
      <c r="D3" s="31" t="n">
        <f aca="false">(C3-B3)/B3</f>
        <v>1.19631440391124</v>
      </c>
    </row>
    <row r="4" customFormat="false" ht="12.8" hidden="false" customHeight="false" outlineLevel="0" collapsed="false">
      <c r="A4" s="30" t="s">
        <v>74</v>
      </c>
      <c r="B4" s="0" t="n">
        <v>6229</v>
      </c>
      <c r="C4" s="0" t="n">
        <v>11153</v>
      </c>
      <c r="D4" s="31" t="n">
        <f aca="false">(C4-B4)/B4</f>
        <v>0.790496066784396</v>
      </c>
    </row>
    <row r="5" customFormat="false" ht="12.8" hidden="false" customHeight="false" outlineLevel="0" collapsed="false">
      <c r="A5" s="30" t="s">
        <v>75</v>
      </c>
      <c r="B5" s="0" t="n">
        <v>2569</v>
      </c>
      <c r="C5" s="0" t="n">
        <v>6883</v>
      </c>
      <c r="D5" s="31" t="n">
        <f aca="false">(C5-B5)/B5</f>
        <v>1.67925262748151</v>
      </c>
    </row>
    <row r="6" customFormat="false" ht="12.8" hidden="false" customHeight="false" outlineLevel="0" collapsed="false">
      <c r="A6" s="30" t="s">
        <v>76</v>
      </c>
      <c r="B6" s="0" t="n">
        <v>15058</v>
      </c>
      <c r="C6" s="0" t="n">
        <v>27968</v>
      </c>
      <c r="D6" s="31" t="n">
        <f aca="false">(C6-B6)/B6</f>
        <v>0.857351573914198</v>
      </c>
    </row>
    <row r="7" customFormat="false" ht="12.8" hidden="false" customHeight="false" outlineLevel="0" collapsed="false">
      <c r="A7" s="30" t="s">
        <v>77</v>
      </c>
      <c r="B7" s="0" t="n">
        <v>14517</v>
      </c>
      <c r="C7" s="0" t="n">
        <v>24566</v>
      </c>
      <c r="D7" s="31" t="n">
        <f aca="false">(C7-B7)/B7</f>
        <v>0.69222291106978</v>
      </c>
    </row>
    <row r="8" customFormat="false" ht="12.8" hidden="false" customHeight="false" outlineLevel="0" collapsed="false">
      <c r="A8" s="30" t="s">
        <v>78</v>
      </c>
      <c r="B8" s="0" t="n">
        <v>867</v>
      </c>
      <c r="C8" s="0" t="n">
        <v>1650</v>
      </c>
      <c r="D8" s="31" t="n">
        <f aca="false">(C8-B8)/B8</f>
        <v>0.903114186851211</v>
      </c>
    </row>
    <row r="9" customFormat="false" ht="12.8" hidden="false" customHeight="false" outlineLevel="0" collapsed="false">
      <c r="A9" s="30" t="s">
        <v>79</v>
      </c>
      <c r="B9" s="0" t="n">
        <v>1906</v>
      </c>
      <c r="C9" s="0" t="n">
        <v>7522</v>
      </c>
      <c r="D9" s="31" t="n">
        <f aca="false">(C9-B9)/B9</f>
        <v>2.94648478488982</v>
      </c>
    </row>
    <row r="10" customFormat="false" ht="12.8" hidden="false" customHeight="false" outlineLevel="0" collapsed="false">
      <c r="A10" s="30" t="s">
        <v>80</v>
      </c>
      <c r="B10" s="0" t="n">
        <v>218</v>
      </c>
      <c r="C10" s="0" t="n">
        <v>4118</v>
      </c>
      <c r="D10" s="31" t="n">
        <f aca="false">(C10-B10)/B10</f>
        <v>17.8899082568807</v>
      </c>
    </row>
    <row r="11" customFormat="false" ht="12.8" hidden="false" customHeight="false" outlineLevel="0" collapsed="false">
      <c r="A11" s="30" t="s">
        <v>81</v>
      </c>
      <c r="B11" s="0" t="n">
        <v>649</v>
      </c>
      <c r="C11" s="0" t="n">
        <v>2007</v>
      </c>
      <c r="D11" s="31" t="n">
        <f aca="false">(C11-B11)/B11</f>
        <v>2.0924499229584</v>
      </c>
    </row>
    <row r="12" customFormat="false" ht="12.8" hidden="false" customHeight="false" outlineLevel="0" collapsed="false">
      <c r="A12" s="30" t="s">
        <v>82</v>
      </c>
      <c r="B12" s="0" t="n">
        <v>761</v>
      </c>
      <c r="C12" s="0" t="n">
        <v>14666</v>
      </c>
      <c r="D12" s="31" t="n">
        <f aca="false">(C12-B12)/B12</f>
        <v>18.2720105124836</v>
      </c>
    </row>
    <row r="13" customFormat="false" ht="12.8" hidden="false" customHeight="false" outlineLevel="0" collapsed="false">
      <c r="A13" s="30" t="s">
        <v>83</v>
      </c>
      <c r="B13" s="0" t="n">
        <v>1495</v>
      </c>
      <c r="C13" s="0" t="n">
        <v>4900</v>
      </c>
      <c r="D13" s="31" t="n">
        <f aca="false">(C13-B13)/B13</f>
        <v>2.27759197324415</v>
      </c>
    </row>
    <row r="14" customFormat="false" ht="12.8" hidden="false" customHeight="false" outlineLevel="0" collapsed="false">
      <c r="A14" s="30" t="s">
        <v>84</v>
      </c>
      <c r="B14" s="0" t="n">
        <v>14094</v>
      </c>
      <c r="C14" s="0" t="n">
        <v>20737</v>
      </c>
      <c r="D14" s="31" t="n">
        <f aca="false">(C14-B14)/B14</f>
        <v>0.471335319994324</v>
      </c>
    </row>
    <row r="15" customFormat="false" ht="12.8" hidden="false" customHeight="false" outlineLevel="0" collapsed="false">
      <c r="A15" s="30" t="s">
        <v>85</v>
      </c>
      <c r="B15" s="0" t="n">
        <v>2955</v>
      </c>
      <c r="C15" s="0" t="n">
        <v>6720</v>
      </c>
      <c r="D15" s="31" t="n">
        <f aca="false">(C15-B15)/B15</f>
        <v>1.2741116751269</v>
      </c>
    </row>
    <row r="16" customFormat="false" ht="12.8" hidden="false" customHeight="false" outlineLevel="0" collapsed="false">
      <c r="A16" s="30" t="s">
        <v>86</v>
      </c>
      <c r="B16" s="0" t="n">
        <v>16718</v>
      </c>
      <c r="C16" s="0" t="n">
        <v>27512</v>
      </c>
      <c r="D16" s="31" t="n">
        <f aca="false">(C16-B16)/B16</f>
        <v>0.645651393707381</v>
      </c>
    </row>
    <row r="17" customFormat="false" ht="12.8" hidden="false" customHeight="false" outlineLevel="0" collapsed="false">
      <c r="A17" s="30" t="s">
        <v>87</v>
      </c>
      <c r="B17" s="0" t="n">
        <v>298</v>
      </c>
      <c r="C17" s="0" t="n">
        <v>1042</v>
      </c>
      <c r="D17" s="31" t="n">
        <f aca="false">(C17-B17)/B17</f>
        <v>2.49664429530201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&amp;C&amp;12&amp;Kffffff&amp;A</oddHeader>
    <oddFooter>&amp;C&amp;12&amp;KffffffPage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166</TotalTime>
  <Application>LibreOffice/7.2.7.2$Linux_X86_64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2023-05-31T07:51:16Z</dcterms:created>
  <dc:creator>nrase</dc:creator>
  <dc:description/>
  <dc:language>fr-BE</dc:language>
  <cp:lastModifiedBy>StH</cp:lastModifiedBy>
  <dcterms:modified xsi:type="dcterms:W3CDTF">2023-06-02T15:40:54Z</dcterms:modified>
  <cp:revision>14</cp:revision>
  <dc:subject/>
  <dc:title>990 HAZEE - La fréquentation des lignes TEC Express - Annexe.xlsx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2023-05-23T00:00:00Z</vt:filetime>
  </property>
  <property fmtid="{D5CDD505-2E9C-101B-9397-08002B2CF9AE}" pid="3" name="LastSaved">
    <vt:filetime>2023-05-31T00:00:00Z</vt:filetime>
  </property>
  <property fmtid="{D5CDD505-2E9C-101B-9397-08002B2CF9AE}" pid="4" name="Producer">
    <vt:lpwstr>Microsoft: Print To PDF</vt:lpwstr>
  </property>
</Properties>
</file>